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opartnerbe-my.sharepoint.com/personal/e_vanbroekhoven_isopartner_be/Documents/Bureaublad/"/>
    </mc:Choice>
  </mc:AlternateContent>
  <xr:revisionPtr revIDLastSave="4" documentId="8_{0A335BEC-CC7B-4E86-BEB6-C89F037A13CF}" xr6:coauthVersionLast="47" xr6:coauthVersionMax="47" xr10:uidLastSave="{473850CF-AA49-4E7B-BFBD-5F764DE82D2D}"/>
  <bookViews>
    <workbookView xWindow="57480" yWindow="-120" windowWidth="29040" windowHeight="15720" xr2:uid="{87AAC47F-8AB1-40EF-9774-29A0406AE738}"/>
  </bookViews>
  <sheets>
    <sheet name="Blad1" sheetId="1" r:id="rId1"/>
  </sheets>
  <definedNames>
    <definedName name="_xlnm._FilterDatabase" localSheetId="0" hidden="1">Blad1!$B$2:$E$120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  <c r="E4" i="1"/>
  <c r="E6" i="1"/>
  <c r="E12" i="1"/>
  <c r="E11" i="1"/>
  <c r="E10" i="1"/>
  <c r="E94" i="1"/>
  <c r="E56" i="1"/>
  <c r="E46" i="1"/>
  <c r="E47" i="1"/>
  <c r="E48" i="1"/>
  <c r="E45" i="1"/>
  <c r="E43" i="1"/>
  <c r="E40" i="1"/>
  <c r="E38" i="1"/>
  <c r="E37" i="1"/>
  <c r="E36" i="1"/>
  <c r="E34" i="1"/>
  <c r="E33" i="1"/>
  <c r="E32" i="1"/>
  <c r="E31" i="1"/>
  <c r="E29" i="1"/>
  <c r="E30" i="1"/>
  <c r="E26" i="1"/>
</calcChain>
</file>

<file path=xl/sharedStrings.xml><?xml version="1.0" encoding="utf-8"?>
<sst xmlns="http://schemas.openxmlformats.org/spreadsheetml/2006/main" count="359" uniqueCount="243">
  <si>
    <t>63APV3</t>
  </si>
  <si>
    <t>M²</t>
  </si>
  <si>
    <t>BITUGUM V3</t>
  </si>
  <si>
    <t>63APV4AF</t>
  </si>
  <si>
    <t>BITUGUM PV4-AF LEISLAG</t>
  </si>
  <si>
    <t>63B41</t>
  </si>
  <si>
    <t>DERBIGUM WW SP-FR 4mm</t>
  </si>
  <si>
    <t>63B5</t>
  </si>
  <si>
    <t>DERBIGUM SP-FR 5mm</t>
  </si>
  <si>
    <t>63B51</t>
  </si>
  <si>
    <t>DERBIGUM GC 4mm</t>
  </si>
  <si>
    <t>63B52</t>
  </si>
  <si>
    <t>DERBIGUM GC 5mm WW</t>
  </si>
  <si>
    <t>63B53</t>
  </si>
  <si>
    <t>DERBIGUM GC 5mm</t>
  </si>
  <si>
    <t>63B6</t>
  </si>
  <si>
    <t>DERBIGUM NT 3mm (ECO)</t>
  </si>
  <si>
    <t>63B9</t>
  </si>
  <si>
    <t>DERBIGUM AQUATOP 3mm DG</t>
  </si>
  <si>
    <t>63B91</t>
  </si>
  <si>
    <t>DERBIGUM AQUATOP 3mm LG</t>
  </si>
  <si>
    <t>63BC1</t>
  </si>
  <si>
    <t>DERBICOLOR NT 4mm (D.GRIJS)</t>
  </si>
  <si>
    <t>63BC2</t>
  </si>
  <si>
    <t>DERBICOLOR NT 4mm (L.GRIJS)</t>
  </si>
  <si>
    <t>63BC3</t>
  </si>
  <si>
    <t>DERBICOLOR NT 4mm (GROEN)</t>
  </si>
  <si>
    <t>63BC4</t>
  </si>
  <si>
    <t>DERBICOLOR NT 4mm (WIT)</t>
  </si>
  <si>
    <t>63BC5</t>
  </si>
  <si>
    <t>DERBICOLOR NT 4mm (BRUINROOD)</t>
  </si>
  <si>
    <t>63BCOAHP</t>
  </si>
  <si>
    <t>DERBICOAT HP 2,5mm</t>
  </si>
  <si>
    <t>63BCOAHP2</t>
  </si>
  <si>
    <t>DERBICOAT HP SELFIX 2mm</t>
  </si>
  <si>
    <t>63BCOAHPS2</t>
  </si>
  <si>
    <t>DERBICOAT HP SKT 2.5mm</t>
  </si>
  <si>
    <t>63BCOATA</t>
  </si>
  <si>
    <t>DERBICOAT ALU 3mm</t>
  </si>
  <si>
    <t>STUK</t>
  </si>
  <si>
    <t>63CDERBIBONA</t>
  </si>
  <si>
    <t>DERBIBOND AQUATOP 25kg</t>
  </si>
  <si>
    <t>63CDERBIBONC</t>
  </si>
  <si>
    <t>DERBIBOND NT CUBITAINER</t>
  </si>
  <si>
    <t>63CDERBIBOND</t>
  </si>
  <si>
    <t>DERBIBOND NT 25kg</t>
  </si>
  <si>
    <t>63CDERBIBONE</t>
  </si>
  <si>
    <t>DERBIBOND NT 12kg</t>
  </si>
  <si>
    <t>63CDERBIBONS</t>
  </si>
  <si>
    <t>DERBIBOND S 25kg</t>
  </si>
  <si>
    <t>63CDERBIBONSC</t>
  </si>
  <si>
    <t>DERBIBOND S - CUBICONTAINER</t>
  </si>
  <si>
    <t>63CDERBILI10</t>
  </si>
  <si>
    <t>DERBILIQUID S 10L</t>
  </si>
  <si>
    <t>63CDERBILI20</t>
  </si>
  <si>
    <t>DERBILIQUID S 20L</t>
  </si>
  <si>
    <t>63CDERBILI4</t>
  </si>
  <si>
    <t>DERBILIQUID S 4L</t>
  </si>
  <si>
    <t>63CDERBIPRIE</t>
  </si>
  <si>
    <t>DERBIPRIMER E 20L</t>
  </si>
  <si>
    <t>63CDERBIPRIG</t>
  </si>
  <si>
    <t>DERBIPRIMER GC 20L</t>
  </si>
  <si>
    <t>63CDERBIPRIM</t>
  </si>
  <si>
    <t>DERBIPRIMER S 20L</t>
  </si>
  <si>
    <t>63CDERBIPRIMVCL</t>
  </si>
  <si>
    <t>DERBIPRIMER VCL 4,5L (selfix)</t>
  </si>
  <si>
    <t>63CDERBIPRIN</t>
  </si>
  <si>
    <t>DERBIPRIMER S 10L</t>
  </si>
  <si>
    <t>63CDERBIPRIO</t>
  </si>
  <si>
    <t>DERBIPRIMER S 4L</t>
  </si>
  <si>
    <t>63CDERBIPRIX</t>
  </si>
  <si>
    <t>DERBIPRIMER S Xpress 20L</t>
  </si>
  <si>
    <t>63CDERBISEA</t>
  </si>
  <si>
    <t>DERBISEAL S 25kg (Hechtingspasta)</t>
  </si>
  <si>
    <t>63CDERBISEAN</t>
  </si>
  <si>
    <t>DERBISEAL S 3kg (Hechtingspasta)</t>
  </si>
  <si>
    <t>63CDERBIZ4</t>
  </si>
  <si>
    <t>DERBIZINC 4L</t>
  </si>
  <si>
    <t>63CS303</t>
  </si>
  <si>
    <t>DERBIMASTIC S  310ml</t>
  </si>
  <si>
    <t>63CS3030</t>
  </si>
  <si>
    <t>DERBIMASTIC S  600ml</t>
  </si>
  <si>
    <t>63CS305</t>
  </si>
  <si>
    <t>DERBIMASTIC S  5kg (POT)</t>
  </si>
  <si>
    <t>63CS312</t>
  </si>
  <si>
    <t>DERBIMASTIC S  12kg</t>
  </si>
  <si>
    <t>63CS325</t>
  </si>
  <si>
    <t>DERBIMASTIC S  25kg</t>
  </si>
  <si>
    <t>63CSIL20</t>
  </si>
  <si>
    <t>DERBISILVER BITUMIN. ALUVERF 20L</t>
  </si>
  <si>
    <t>63CSIL4</t>
  </si>
  <si>
    <t>DERBISILVER BITUMIN. ALUVERF 4L</t>
  </si>
  <si>
    <t>63CSILVERT20</t>
  </si>
  <si>
    <t>DERBISILVERTOP SPRAY 20L</t>
  </si>
  <si>
    <t>63CSILVERT4</t>
  </si>
  <si>
    <t>DERBISILVERTOP SPRAY 4L</t>
  </si>
  <si>
    <t>63CSS</t>
  </si>
  <si>
    <t>DERBIGUM DAKDEKKERSSCHRAPER</t>
  </si>
  <si>
    <t>63CSS00</t>
  </si>
  <si>
    <t>DERBIGUM TRUWEEL</t>
  </si>
  <si>
    <t>63CSS02</t>
  </si>
  <si>
    <t>DERBIGUM PLETROL 12cm/15kg</t>
  </si>
  <si>
    <t>63CSS03</t>
  </si>
  <si>
    <t>DERBITECH SEAL STICK 290ml ZWART</t>
  </si>
  <si>
    <t>63CSS031</t>
  </si>
  <si>
    <t>DERBITECH SEAL STICK 290ml GRIJS</t>
  </si>
  <si>
    <t>63CSS1</t>
  </si>
  <si>
    <t>COLLI</t>
  </si>
  <si>
    <t>DERBIGUM CANT STRIP (L=1.1m)</t>
  </si>
  <si>
    <t>63CSS2</t>
  </si>
  <si>
    <t>ROL</t>
  </si>
  <si>
    <t>DERBIGUM GLASVEZELBAND 45m x 0,1m</t>
  </si>
  <si>
    <t>63CV225</t>
  </si>
  <si>
    <t>VERLUCHTINGPIJP EPDM (PAS225)</t>
  </si>
  <si>
    <t>63CY08</t>
  </si>
  <si>
    <t>DERBITECH POWERED APPLICATOR</t>
  </si>
  <si>
    <t>63CY09</t>
  </si>
  <si>
    <t>DERBITECH FA KOKER 1,5 L</t>
  </si>
  <si>
    <t>63CYA080</t>
  </si>
  <si>
    <t>ETERNO SLIKKER (PAV80) - L200</t>
  </si>
  <si>
    <t>63CYA100</t>
  </si>
  <si>
    <t>ETERNO SLIKKER (PAV100) - L200</t>
  </si>
  <si>
    <t>63CYAL080</t>
  </si>
  <si>
    <t>ETERNO SLIKKER (PAV80) - L500</t>
  </si>
  <si>
    <t>63CYAL100</t>
  </si>
  <si>
    <t>ETERNO SLIKKER (PAV100) - L500</t>
  </si>
  <si>
    <t>63CYV100</t>
  </si>
  <si>
    <t>VERBINDING EPDM 10x10 PARAL100</t>
  </si>
  <si>
    <t>63CYV610</t>
  </si>
  <si>
    <t>VERBINDING EPDM 6,5x10 PARAL610</t>
  </si>
  <si>
    <t>63CYV680</t>
  </si>
  <si>
    <t>VERBINDING EPDM 6,5x10 PARAL680</t>
  </si>
  <si>
    <t>63CYV80</t>
  </si>
  <si>
    <t>VERBINDING EPDM 10x10 PARAL80</t>
  </si>
  <si>
    <t>63DA1</t>
  </si>
  <si>
    <t>DERBIGUM VAEPLAN BINNENHOEK 90°</t>
  </si>
  <si>
    <t>63DA2</t>
  </si>
  <si>
    <t>DERBIGUM VAEPLAN BUITENHOEK 90°</t>
  </si>
  <si>
    <t>63DA21</t>
  </si>
  <si>
    <t>DERBIGUM VAEPLAN BUITENHOEK 270°</t>
  </si>
  <si>
    <t>63DA21W</t>
  </si>
  <si>
    <t>DERBIGUM VAEPLAN BUITENHOEK 270° W</t>
  </si>
  <si>
    <t>63DBONDPU01</t>
  </si>
  <si>
    <t>DERBIGUM VAEBOND PU 5KG</t>
  </si>
  <si>
    <t>63DCL03</t>
  </si>
  <si>
    <t>DERBIGUM VAECLEAN  3L</t>
  </si>
  <si>
    <t>63DCON01</t>
  </si>
  <si>
    <t>DERBIGUM VAEBOND CONTACT 4,5KG</t>
  </si>
  <si>
    <t>63DCPEN</t>
  </si>
  <si>
    <t>DERBIGUM VAEPLAN CONTROLEPEN</t>
  </si>
  <si>
    <t>63DF100</t>
  </si>
  <si>
    <t>DERBIGUM VAEPLAN F 1.5mm B=100cm</t>
  </si>
  <si>
    <t>63DF15</t>
  </si>
  <si>
    <t>DERBIGUM VAEPLAN F 1.5mm B=15cm</t>
  </si>
  <si>
    <t>63DF15W</t>
  </si>
  <si>
    <t>DERBIGUM VAEPLAN F 1.5mm B=15cm WIT</t>
  </si>
  <si>
    <t>63DFUS01</t>
  </si>
  <si>
    <t>DERBIGUM VAEFUSION S 1L</t>
  </si>
  <si>
    <t>63DFUS03</t>
  </si>
  <si>
    <t>DERBIGUM VAEFUSION S 3L</t>
  </si>
  <si>
    <t>63DLIQ01</t>
  </si>
  <si>
    <t>DERBIGUM VAELIQUID 1KG</t>
  </si>
  <si>
    <t>63DLIQ03</t>
  </si>
  <si>
    <t>DERBIGUM VAELIQUID 3KG</t>
  </si>
  <si>
    <t>63DMSLIQK01</t>
  </si>
  <si>
    <t>DERBIGUM DMS LIQUID KIT 21.5KG</t>
  </si>
  <si>
    <t>63DPRIM10</t>
  </si>
  <si>
    <t>DERBIGUM VAEPRIMER L 10 L</t>
  </si>
  <si>
    <t>63DPRIM12</t>
  </si>
  <si>
    <t>DERBIGUM VAEPRIMER D 10L</t>
  </si>
  <si>
    <t>63DRAHG080</t>
  </si>
  <si>
    <t>VAEPLAN REGENWATERAFVOER HOR. GRIJS 80mm</t>
  </si>
  <si>
    <t>63DRAHG100</t>
  </si>
  <si>
    <t>VAEPLAN REGENWATERAFVOER HOR. GRIJS 100mm</t>
  </si>
  <si>
    <t>63DRAVG080</t>
  </si>
  <si>
    <t>VAEPLAN REGENWATERAFVOER VER. GRIJS 80mm</t>
  </si>
  <si>
    <t>63DRAVG100</t>
  </si>
  <si>
    <t>VAEPLAN REGENWATERAFVOER VER. GRIJS 100mm</t>
  </si>
  <si>
    <t>63DRVDN100</t>
  </si>
  <si>
    <t>DERBIGUM VAEPLAN DOORVOER DN100</t>
  </si>
  <si>
    <t>63DRVDN125</t>
  </si>
  <si>
    <t>DERBIGUM VAEPLAN DOORVOER DN125</t>
  </si>
  <si>
    <t>63DSP01</t>
  </si>
  <si>
    <t>DERBIGUM SPUITBUS FLACON VAELIQUID</t>
  </si>
  <si>
    <t>63DSP02</t>
  </si>
  <si>
    <t>DERBIGUM SPUITBUS MET BORSTELDOP</t>
  </si>
  <si>
    <t>63DV12</t>
  </si>
  <si>
    <t>DERBIGUM VAEPLAN V 1.5mm B=104cm</t>
  </si>
  <si>
    <t>63DVAFWPR</t>
  </si>
  <si>
    <t>DERBIGUM VAEPLAN AFWERKINGSPROF 2m</t>
  </si>
  <si>
    <t>63DVRWAH100</t>
  </si>
  <si>
    <t>DERBIGUM VAEPLAN RWA HORI 100mm L50</t>
  </si>
  <si>
    <t>63DVRWAH80</t>
  </si>
  <si>
    <t>DERBIGUM VAEPLAN RWA HORI 80mm L50</t>
  </si>
  <si>
    <t>63DVRWAV100</t>
  </si>
  <si>
    <t>DERBIGUM VAEPLAN RWA VERT 100mm L50</t>
  </si>
  <si>
    <t>63DVRWAV80</t>
  </si>
  <si>
    <t>DERBIGUM VAEPLAN RWA VERT 80mm L50</t>
  </si>
  <si>
    <t>63DVRWAV80W</t>
  </si>
  <si>
    <t>63DVS11</t>
  </si>
  <si>
    <t>DERBIGUM VAEPLAN VS 1.5mm B=54cm</t>
  </si>
  <si>
    <t>63DVS12</t>
  </si>
  <si>
    <t>DERBIGUM VAEPLAN VS 1.5mm B=74cm</t>
  </si>
  <si>
    <t>63DVS13</t>
  </si>
  <si>
    <t>DERBIGUM VAEPLAN VS 1.5mm B=34cm</t>
  </si>
  <si>
    <t>63DVS14</t>
  </si>
  <si>
    <t>DERBIGUM VAEPLAN VS 1.5mm B=105cm</t>
  </si>
  <si>
    <t>63DVS14W</t>
  </si>
  <si>
    <t>DERBIGUM VAEPLAN VS 1.5mm B=105cm W</t>
  </si>
  <si>
    <t>63DVSAROL40</t>
  </si>
  <si>
    <t>DERBIGUM VAEPLAN SILIC ROL 40mm</t>
  </si>
  <si>
    <t>63DVSAROL80</t>
  </si>
  <si>
    <t>DERBIGUM VAEPLAN SILIC ROL 80mm</t>
  </si>
  <si>
    <t>63DVSTPGECG</t>
  </si>
  <si>
    <t>DERBIGUM VAEPLAN GEC. STAALPL 2x1m</t>
  </si>
  <si>
    <t>63DVSZ12</t>
  </si>
  <si>
    <t>63GBIO</t>
  </si>
  <si>
    <t>DERBISEDUM PACK ALL-IN 40X60CM BLOEMRIJKE VAR.</t>
  </si>
  <si>
    <t>63GLIG</t>
  </si>
  <si>
    <t>DERBISEDUM PACK ALL-IN 40X60CM LICHTER 35KG</t>
  </si>
  <si>
    <t>63GPAC</t>
  </si>
  <si>
    <t>DERBISEDUM PACK ALL-IN 40X60CM H = 7.5CM</t>
  </si>
  <si>
    <t>63X61</t>
  </si>
  <si>
    <t>DERBIGUM NT 4mm (ECO)</t>
  </si>
  <si>
    <t>63XCOA25</t>
  </si>
  <si>
    <t>DERBICOAT S  2,5mm</t>
  </si>
  <si>
    <t>63XCOA30</t>
  </si>
  <si>
    <t>DERBICOAT S  3mm</t>
  </si>
  <si>
    <t>63XCOATNT25</t>
  </si>
  <si>
    <t>DERBICOAT NT 2,5mm</t>
  </si>
  <si>
    <t>63XSP4</t>
  </si>
  <si>
    <t>DERBIGUM SP-FR 4mm</t>
  </si>
  <si>
    <t>63XTWIN</t>
  </si>
  <si>
    <t>DERBITWIN NT - 4 mm donkergrijs</t>
  </si>
  <si>
    <t>63XTWIN2</t>
  </si>
  <si>
    <t>DERBITWIN NT - 4 mm wit</t>
  </si>
  <si>
    <t>63XTWINLG</t>
  </si>
  <si>
    <t>DERBITWIN NT - 4 mm lichtgrijs</t>
  </si>
  <si>
    <t>Code product</t>
  </si>
  <si>
    <t>EH</t>
  </si>
  <si>
    <t>Productomschrijving</t>
  </si>
  <si>
    <t>,</t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</si>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</sst>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44" fontId="1" fillId="0" borderId="1" xfId="0" applyNumberFormat="1" applyFont="1" applyBorder="1"/>
    <xf numFmtId="44" fontId="0" fillId="0" borderId="0" xfId="0" applyNumberFormat="1"/>
    <xf numFmtId="0" fontId="0" fillId="0" borderId="0" xfId="0" applyFill="1"/>
    <xf numFmtId="44" fontId="0" fillId="0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A2E7-A127-4324-AE3E-4ABFD85B9B5E}">
  <dimension ref="B2:G120"/>
  <sheetViews>
    <sheetView tabSelected="1" workbookViewId="0">
      <selection activeCell="G43" sqref="G1:J1048576"/>
    </sheetView>
  </sheetViews>
  <sheetFormatPr defaultRowHeight="14.4" x14ac:dyDescent="0.3"/>
  <cols>
    <col min="2" max="2" width="17" bestFit="1" customWidth="1"/>
    <col min="4" max="4" width="48.33203125" bestFit="1" customWidth="1"/>
    <col min="5" max="5" width="14" style="3" bestFit="1" customWidth="1"/>
  </cols>
  <sheetData>
    <row r="2" spans="2:5" x14ac:dyDescent="0.3">
      <c r="B2" s="1" t="s">
        <v>238</v>
      </c>
      <c r="C2" s="1" t="s">
        <v>239</v>
      </c>
      <c r="D2" s="1" t="s">
        <v>240</v>
      </c>
      <c r="E2" s="2" t="s">
        <v>242</v>
      </c>
    </row>
    <row r="3" spans="2:5" x14ac:dyDescent="0.3">
      <c r="B3" t="s">
        <v>0</v>
      </c>
      <c r="C3" t="s">
        <v>1</v>
      </c>
      <c r="D3" t="s">
        <v>2</v>
      </c>
      <c r="E3" s="3">
        <f>4.24*1.04</f>
        <v>4.4096000000000002</v>
      </c>
    </row>
    <row r="4" spans="2:5" x14ac:dyDescent="0.3">
      <c r="B4" t="s">
        <v>3</v>
      </c>
      <c r="C4" t="s">
        <v>1</v>
      </c>
      <c r="D4" t="s">
        <v>4</v>
      </c>
      <c r="E4" s="3">
        <f>5.64*1.04</f>
        <v>5.8655999999999997</v>
      </c>
    </row>
    <row r="5" spans="2:5" x14ac:dyDescent="0.3">
      <c r="B5" t="s">
        <v>5</v>
      </c>
      <c r="C5" t="s">
        <v>1</v>
      </c>
      <c r="D5" t="s">
        <v>6</v>
      </c>
      <c r="E5" s="3">
        <v>26</v>
      </c>
    </row>
    <row r="6" spans="2:5" x14ac:dyDescent="0.3">
      <c r="B6" t="s">
        <v>7</v>
      </c>
      <c r="C6" t="s">
        <v>1</v>
      </c>
      <c r="D6" t="s">
        <v>8</v>
      </c>
      <c r="E6" s="3">
        <f>28.63*1.04</f>
        <v>29.775200000000002</v>
      </c>
    </row>
    <row r="7" spans="2:5" x14ac:dyDescent="0.3">
      <c r="B7" t="s">
        <v>9</v>
      </c>
      <c r="C7" t="s">
        <v>1</v>
      </c>
      <c r="D7" t="s">
        <v>10</v>
      </c>
      <c r="E7" s="3">
        <v>26.64</v>
      </c>
    </row>
    <row r="8" spans="2:5" x14ac:dyDescent="0.3">
      <c r="B8" t="s">
        <v>11</v>
      </c>
      <c r="C8" t="s">
        <v>1</v>
      </c>
      <c r="D8" t="s">
        <v>12</v>
      </c>
      <c r="E8" s="3">
        <v>34.729999999999997</v>
      </c>
    </row>
    <row r="9" spans="2:5" x14ac:dyDescent="0.3">
      <c r="B9" t="s">
        <v>13</v>
      </c>
      <c r="C9" t="s">
        <v>1</v>
      </c>
      <c r="D9" t="s">
        <v>14</v>
      </c>
      <c r="E9" s="3">
        <v>31.12</v>
      </c>
    </row>
    <row r="10" spans="2:5" x14ac:dyDescent="0.3">
      <c r="B10" t="s">
        <v>15</v>
      </c>
      <c r="C10" t="s">
        <v>1</v>
      </c>
      <c r="D10" t="s">
        <v>16</v>
      </c>
      <c r="E10" s="3">
        <f>21.76*1.04</f>
        <v>22.630400000000002</v>
      </c>
    </row>
    <row r="11" spans="2:5" x14ac:dyDescent="0.3">
      <c r="B11" t="s">
        <v>17</v>
      </c>
      <c r="C11" t="s">
        <v>1</v>
      </c>
      <c r="D11" t="s">
        <v>18</v>
      </c>
      <c r="E11" s="3">
        <f>27.34*1.04</f>
        <v>28.433600000000002</v>
      </c>
    </row>
    <row r="12" spans="2:5" x14ac:dyDescent="0.3">
      <c r="B12" t="s">
        <v>19</v>
      </c>
      <c r="C12" t="s">
        <v>1</v>
      </c>
      <c r="D12" t="s">
        <v>20</v>
      </c>
      <c r="E12" s="3">
        <f>27.34*1.04</f>
        <v>28.433600000000002</v>
      </c>
    </row>
    <row r="13" spans="2:5" x14ac:dyDescent="0.3">
      <c r="B13" t="s">
        <v>21</v>
      </c>
      <c r="C13" t="s">
        <v>1</v>
      </c>
      <c r="D13" t="s">
        <v>22</v>
      </c>
      <c r="E13" s="3">
        <v>23.28</v>
      </c>
    </row>
    <row r="14" spans="2:5" x14ac:dyDescent="0.3">
      <c r="B14" t="s">
        <v>23</v>
      </c>
      <c r="C14" t="s">
        <v>1</v>
      </c>
      <c r="D14" t="s">
        <v>24</v>
      </c>
      <c r="E14" s="3">
        <v>23.28</v>
      </c>
    </row>
    <row r="15" spans="2:5" x14ac:dyDescent="0.3">
      <c r="B15" t="s">
        <v>25</v>
      </c>
      <c r="C15" t="s">
        <v>1</v>
      </c>
      <c r="D15" t="s">
        <v>26</v>
      </c>
      <c r="E15" s="3">
        <v>23.28</v>
      </c>
    </row>
    <row r="16" spans="2:5" x14ac:dyDescent="0.3">
      <c r="B16" t="s">
        <v>27</v>
      </c>
      <c r="C16" t="s">
        <v>1</v>
      </c>
      <c r="D16" t="s">
        <v>28</v>
      </c>
      <c r="E16" s="3">
        <v>23.28</v>
      </c>
    </row>
    <row r="17" spans="2:7" x14ac:dyDescent="0.3">
      <c r="B17" t="s">
        <v>29</v>
      </c>
      <c r="C17" t="s">
        <v>1</v>
      </c>
      <c r="D17" t="s">
        <v>30</v>
      </c>
      <c r="E17" s="3">
        <v>23.28</v>
      </c>
      <c r="G17" t="s">
        <v>241</v>
      </c>
    </row>
    <row r="18" spans="2:7" x14ac:dyDescent="0.3">
      <c r="B18" t="s">
        <v>31</v>
      </c>
      <c r="C18" t="s">
        <v>1</v>
      </c>
      <c r="D18" t="s">
        <v>32</v>
      </c>
      <c r="E18" s="3">
        <v>13.32</v>
      </c>
    </row>
    <row r="19" spans="2:7" x14ac:dyDescent="0.3">
      <c r="B19" t="s">
        <v>33</v>
      </c>
      <c r="C19" t="s">
        <v>1</v>
      </c>
      <c r="D19" t="s">
        <v>34</v>
      </c>
      <c r="E19" s="3">
        <v>10.94</v>
      </c>
    </row>
    <row r="20" spans="2:7" x14ac:dyDescent="0.3">
      <c r="B20" t="s">
        <v>35</v>
      </c>
      <c r="C20" t="s">
        <v>1</v>
      </c>
      <c r="D20" t="s">
        <v>36</v>
      </c>
      <c r="E20" s="3">
        <v>11.92</v>
      </c>
    </row>
    <row r="21" spans="2:7" x14ac:dyDescent="0.3">
      <c r="B21" t="s">
        <v>37</v>
      </c>
      <c r="C21" t="s">
        <v>1</v>
      </c>
      <c r="D21" t="s">
        <v>38</v>
      </c>
      <c r="E21" s="3">
        <v>21.85</v>
      </c>
    </row>
    <row r="22" spans="2:7" x14ac:dyDescent="0.3">
      <c r="B22" t="s">
        <v>40</v>
      </c>
      <c r="C22" t="s">
        <v>39</v>
      </c>
      <c r="D22" t="s">
        <v>41</v>
      </c>
      <c r="E22" s="3">
        <v>35.409999999999997</v>
      </c>
    </row>
    <row r="23" spans="2:7" x14ac:dyDescent="0.3">
      <c r="B23" t="s">
        <v>42</v>
      </c>
      <c r="C23" t="s">
        <v>39</v>
      </c>
      <c r="D23" t="s">
        <v>43</v>
      </c>
      <c r="E23" s="3">
        <v>6540.05</v>
      </c>
    </row>
    <row r="24" spans="2:7" x14ac:dyDescent="0.3">
      <c r="B24" t="s">
        <v>44</v>
      </c>
      <c r="C24" t="s">
        <v>39</v>
      </c>
      <c r="D24" t="s">
        <v>45</v>
      </c>
      <c r="E24" s="3">
        <v>177.5</v>
      </c>
    </row>
    <row r="25" spans="2:7" x14ac:dyDescent="0.3">
      <c r="B25" t="s">
        <v>46</v>
      </c>
      <c r="C25" t="s">
        <v>39</v>
      </c>
      <c r="D25" t="s">
        <v>47</v>
      </c>
      <c r="E25" s="3">
        <v>101.29</v>
      </c>
    </row>
    <row r="26" spans="2:7" x14ac:dyDescent="0.3">
      <c r="B26" t="s">
        <v>48</v>
      </c>
      <c r="C26" t="s">
        <v>39</v>
      </c>
      <c r="D26" t="s">
        <v>49</v>
      </c>
      <c r="E26" s="3">
        <f>6.33*25</f>
        <v>158.25</v>
      </c>
    </row>
    <row r="27" spans="2:7" x14ac:dyDescent="0.3">
      <c r="B27" t="s">
        <v>50</v>
      </c>
      <c r="C27" t="s">
        <v>39</v>
      </c>
      <c r="D27" t="s">
        <v>51</v>
      </c>
      <c r="E27" s="3">
        <v>5037</v>
      </c>
    </row>
    <row r="28" spans="2:7" x14ac:dyDescent="0.3">
      <c r="B28" t="s">
        <v>52</v>
      </c>
      <c r="C28" t="s">
        <v>39</v>
      </c>
      <c r="D28" t="s">
        <v>53</v>
      </c>
      <c r="E28" s="3">
        <v>111.09</v>
      </c>
    </row>
    <row r="29" spans="2:7" x14ac:dyDescent="0.3">
      <c r="B29" t="s">
        <v>54</v>
      </c>
      <c r="C29" t="s">
        <v>39</v>
      </c>
      <c r="D29" t="s">
        <v>55</v>
      </c>
      <c r="E29" s="3">
        <f>9.78*20</f>
        <v>195.6</v>
      </c>
    </row>
    <row r="30" spans="2:7" x14ac:dyDescent="0.3">
      <c r="B30" t="s">
        <v>56</v>
      </c>
      <c r="C30" t="s">
        <v>39</v>
      </c>
      <c r="D30" t="s">
        <v>57</v>
      </c>
      <c r="E30" s="3">
        <f>14.35*4</f>
        <v>57.4</v>
      </c>
    </row>
    <row r="31" spans="2:7" x14ac:dyDescent="0.3">
      <c r="B31" t="s">
        <v>58</v>
      </c>
      <c r="C31" t="s">
        <v>39</v>
      </c>
      <c r="D31" t="s">
        <v>59</v>
      </c>
      <c r="E31" s="3">
        <f>9.42*20</f>
        <v>188.4</v>
      </c>
    </row>
    <row r="32" spans="2:7" x14ac:dyDescent="0.3">
      <c r="B32" t="s">
        <v>60</v>
      </c>
      <c r="C32" t="s">
        <v>39</v>
      </c>
      <c r="D32" t="s">
        <v>61</v>
      </c>
      <c r="E32" s="3">
        <f>10.17*20</f>
        <v>203.4</v>
      </c>
    </row>
    <row r="33" spans="2:5" x14ac:dyDescent="0.3">
      <c r="B33" t="s">
        <v>62</v>
      </c>
      <c r="C33" t="s">
        <v>39</v>
      </c>
      <c r="D33" t="s">
        <v>63</v>
      </c>
      <c r="E33" s="3">
        <f>8.29*20</f>
        <v>165.79999999999998</v>
      </c>
    </row>
    <row r="34" spans="2:5" x14ac:dyDescent="0.3">
      <c r="B34" t="s">
        <v>64</v>
      </c>
      <c r="C34" t="s">
        <v>39</v>
      </c>
      <c r="D34" t="s">
        <v>65</v>
      </c>
      <c r="E34" s="3">
        <f>17.77*4.5</f>
        <v>79.965000000000003</v>
      </c>
    </row>
    <row r="35" spans="2:5" x14ac:dyDescent="0.3">
      <c r="B35" t="s">
        <v>66</v>
      </c>
      <c r="C35" t="s">
        <v>39</v>
      </c>
      <c r="D35" t="s">
        <v>67</v>
      </c>
      <c r="E35" s="3">
        <v>100.05</v>
      </c>
    </row>
    <row r="36" spans="2:5" x14ac:dyDescent="0.3">
      <c r="B36" t="s">
        <v>68</v>
      </c>
      <c r="C36" t="s">
        <v>39</v>
      </c>
      <c r="D36" t="s">
        <v>69</v>
      </c>
      <c r="E36" s="3">
        <f>12.16*4</f>
        <v>48.64</v>
      </c>
    </row>
    <row r="37" spans="2:5" x14ac:dyDescent="0.3">
      <c r="B37" t="s">
        <v>70</v>
      </c>
      <c r="C37" t="s">
        <v>39</v>
      </c>
      <c r="D37" t="s">
        <v>71</v>
      </c>
      <c r="E37" s="3">
        <f>8.29*20</f>
        <v>165.79999999999998</v>
      </c>
    </row>
    <row r="38" spans="2:5" x14ac:dyDescent="0.3">
      <c r="B38" t="s">
        <v>72</v>
      </c>
      <c r="C38" t="s">
        <v>39</v>
      </c>
      <c r="D38" t="s">
        <v>73</v>
      </c>
      <c r="E38" s="3">
        <f>9.73*25</f>
        <v>243.25</v>
      </c>
    </row>
    <row r="39" spans="2:5" x14ac:dyDescent="0.3">
      <c r="B39" t="s">
        <v>74</v>
      </c>
      <c r="C39" t="s">
        <v>39</v>
      </c>
      <c r="D39" t="s">
        <v>75</v>
      </c>
      <c r="E39" s="3">
        <v>31.91</v>
      </c>
    </row>
    <row r="40" spans="2:5" x14ac:dyDescent="0.3">
      <c r="B40" t="s">
        <v>76</v>
      </c>
      <c r="C40" t="s">
        <v>39</v>
      </c>
      <c r="D40" t="s">
        <v>77</v>
      </c>
      <c r="E40" s="3">
        <f>60.88*4</f>
        <v>243.52</v>
      </c>
    </row>
    <row r="41" spans="2:5" x14ac:dyDescent="0.3">
      <c r="B41" t="s">
        <v>78</v>
      </c>
      <c r="C41" t="s">
        <v>39</v>
      </c>
      <c r="D41" t="s">
        <v>79</v>
      </c>
      <c r="E41" s="3">
        <v>6.64</v>
      </c>
    </row>
    <row r="42" spans="2:5" x14ac:dyDescent="0.3">
      <c r="B42" t="s">
        <v>80</v>
      </c>
      <c r="C42" t="s">
        <v>39</v>
      </c>
      <c r="D42" t="s">
        <v>81</v>
      </c>
      <c r="E42" s="3">
        <v>9.3000000000000007</v>
      </c>
    </row>
    <row r="43" spans="2:5" x14ac:dyDescent="0.3">
      <c r="B43" t="s">
        <v>82</v>
      </c>
      <c r="C43" t="s">
        <v>39</v>
      </c>
      <c r="D43" t="s">
        <v>83</v>
      </c>
      <c r="E43" s="3">
        <f>5.06*5</f>
        <v>25.299999999999997</v>
      </c>
    </row>
    <row r="44" spans="2:5" x14ac:dyDescent="0.3">
      <c r="B44" t="s">
        <v>84</v>
      </c>
      <c r="C44" t="s">
        <v>39</v>
      </c>
      <c r="D44" t="s">
        <v>85</v>
      </c>
      <c r="E44" s="3">
        <v>106.67</v>
      </c>
    </row>
    <row r="45" spans="2:5" x14ac:dyDescent="0.3">
      <c r="B45" t="s">
        <v>86</v>
      </c>
      <c r="C45" t="s">
        <v>39</v>
      </c>
      <c r="D45" t="s">
        <v>87</v>
      </c>
      <c r="E45" s="3">
        <f>4.21*25</f>
        <v>105.25</v>
      </c>
    </row>
    <row r="46" spans="2:5" x14ac:dyDescent="0.3">
      <c r="B46" t="s">
        <v>88</v>
      </c>
      <c r="C46" t="s">
        <v>39</v>
      </c>
      <c r="D46" t="s">
        <v>89</v>
      </c>
      <c r="E46" s="3">
        <f>18.22*20</f>
        <v>364.4</v>
      </c>
    </row>
    <row r="47" spans="2:5" x14ac:dyDescent="0.3">
      <c r="B47" t="s">
        <v>90</v>
      </c>
      <c r="C47" t="s">
        <v>39</v>
      </c>
      <c r="D47" t="s">
        <v>91</v>
      </c>
      <c r="E47" s="3">
        <f>20.31*4</f>
        <v>81.239999999999995</v>
      </c>
    </row>
    <row r="48" spans="2:5" x14ac:dyDescent="0.3">
      <c r="B48" t="s">
        <v>92</v>
      </c>
      <c r="C48" t="s">
        <v>39</v>
      </c>
      <c r="D48" t="s">
        <v>93</v>
      </c>
      <c r="E48" s="3">
        <f>21.57*20</f>
        <v>431.4</v>
      </c>
    </row>
    <row r="49" spans="2:5" x14ac:dyDescent="0.3">
      <c r="B49" t="s">
        <v>94</v>
      </c>
      <c r="C49" t="s">
        <v>39</v>
      </c>
      <c r="D49" t="s">
        <v>95</v>
      </c>
      <c r="E49" s="3">
        <v>87.6</v>
      </c>
    </row>
    <row r="50" spans="2:5" x14ac:dyDescent="0.3">
      <c r="B50" t="s">
        <v>96</v>
      </c>
      <c r="C50" t="s">
        <v>39</v>
      </c>
      <c r="D50" t="s">
        <v>97</v>
      </c>
      <c r="E50" s="3">
        <v>66.78</v>
      </c>
    </row>
    <row r="51" spans="2:5" x14ac:dyDescent="0.3">
      <c r="B51" t="s">
        <v>98</v>
      </c>
      <c r="C51" t="s">
        <v>39</v>
      </c>
      <c r="D51" t="s">
        <v>99</v>
      </c>
      <c r="E51" s="3">
        <v>10.65</v>
      </c>
    </row>
    <row r="52" spans="2:5" x14ac:dyDescent="0.3">
      <c r="B52" t="s">
        <v>100</v>
      </c>
      <c r="C52" t="s">
        <v>39</v>
      </c>
      <c r="D52" t="s">
        <v>101</v>
      </c>
      <c r="E52" s="3">
        <v>375.9</v>
      </c>
    </row>
    <row r="53" spans="2:5" x14ac:dyDescent="0.3">
      <c r="B53" t="s">
        <v>102</v>
      </c>
      <c r="C53" t="s">
        <v>39</v>
      </c>
      <c r="D53" t="s">
        <v>103</v>
      </c>
      <c r="E53" s="3">
        <v>15.8</v>
      </c>
    </row>
    <row r="54" spans="2:5" x14ac:dyDescent="0.3">
      <c r="B54" t="s">
        <v>104</v>
      </c>
      <c r="C54" t="s">
        <v>39</v>
      </c>
      <c r="D54" t="s">
        <v>105</v>
      </c>
      <c r="E54" s="3">
        <v>15.8</v>
      </c>
    </row>
    <row r="55" spans="2:5" x14ac:dyDescent="0.3">
      <c r="B55" t="s">
        <v>106</v>
      </c>
      <c r="C55" t="s">
        <v>107</v>
      </c>
      <c r="D55" t="s">
        <v>108</v>
      </c>
      <c r="E55" s="3">
        <v>83.88</v>
      </c>
    </row>
    <row r="56" spans="2:5" x14ac:dyDescent="0.3">
      <c r="B56" t="s">
        <v>109</v>
      </c>
      <c r="C56" t="s">
        <v>110</v>
      </c>
      <c r="D56" t="s">
        <v>111</v>
      </c>
      <c r="E56" s="3">
        <f>1.22*45</f>
        <v>54.9</v>
      </c>
    </row>
    <row r="57" spans="2:5" x14ac:dyDescent="0.3">
      <c r="B57" t="s">
        <v>112</v>
      </c>
      <c r="C57" t="s">
        <v>39</v>
      </c>
      <c r="D57" t="s">
        <v>113</v>
      </c>
      <c r="E57" s="3">
        <v>17.37</v>
      </c>
    </row>
    <row r="58" spans="2:5" x14ac:dyDescent="0.3">
      <c r="B58" t="s">
        <v>114</v>
      </c>
      <c r="C58" t="s">
        <v>39</v>
      </c>
      <c r="D58" t="s">
        <v>115</v>
      </c>
      <c r="E58" s="3">
        <v>1550.21</v>
      </c>
    </row>
    <row r="59" spans="2:5" x14ac:dyDescent="0.3">
      <c r="B59" t="s">
        <v>116</v>
      </c>
      <c r="C59" t="s">
        <v>39</v>
      </c>
      <c r="D59" t="s">
        <v>117</v>
      </c>
      <c r="E59" s="3">
        <v>78.489999999999995</v>
      </c>
    </row>
    <row r="60" spans="2:5" s="4" customFormat="1" x14ac:dyDescent="0.3">
      <c r="B60" s="4" t="s">
        <v>118</v>
      </c>
      <c r="C60" s="4" t="s">
        <v>39</v>
      </c>
      <c r="D60" s="4" t="s">
        <v>119</v>
      </c>
      <c r="E60" s="5">
        <v>18.34</v>
      </c>
    </row>
    <row r="61" spans="2:5" s="4" customFormat="1" x14ac:dyDescent="0.3">
      <c r="B61" s="4" t="s">
        <v>120</v>
      </c>
      <c r="C61" s="4" t="s">
        <v>39</v>
      </c>
      <c r="D61" s="4" t="s">
        <v>121</v>
      </c>
      <c r="E61" s="5">
        <v>18.64</v>
      </c>
    </row>
    <row r="62" spans="2:5" s="4" customFormat="1" x14ac:dyDescent="0.3">
      <c r="B62" s="4" t="s">
        <v>122</v>
      </c>
      <c r="C62" s="4" t="s">
        <v>39</v>
      </c>
      <c r="D62" s="4" t="s">
        <v>123</v>
      </c>
      <c r="E62" s="5">
        <v>45.02</v>
      </c>
    </row>
    <row r="63" spans="2:5" s="4" customFormat="1" x14ac:dyDescent="0.3">
      <c r="B63" s="4" t="s">
        <v>124</v>
      </c>
      <c r="C63" s="4" t="s">
        <v>39</v>
      </c>
      <c r="D63" s="4" t="s">
        <v>125</v>
      </c>
      <c r="E63" s="5">
        <v>47.73</v>
      </c>
    </row>
    <row r="64" spans="2:5" s="4" customFormat="1" x14ac:dyDescent="0.3">
      <c r="B64" s="4" t="s">
        <v>126</v>
      </c>
      <c r="C64" s="4" t="s">
        <v>39</v>
      </c>
      <c r="D64" s="4" t="s">
        <v>127</v>
      </c>
      <c r="E64" s="5">
        <v>7.94</v>
      </c>
    </row>
    <row r="65" spans="2:5" s="4" customFormat="1" x14ac:dyDescent="0.3">
      <c r="B65" s="4" t="s">
        <v>128</v>
      </c>
      <c r="C65" s="4" t="s">
        <v>39</v>
      </c>
      <c r="D65" s="4" t="s">
        <v>129</v>
      </c>
      <c r="E65" s="5">
        <v>7.94</v>
      </c>
    </row>
    <row r="66" spans="2:5" s="4" customFormat="1" x14ac:dyDescent="0.3">
      <c r="B66" s="4" t="s">
        <v>130</v>
      </c>
      <c r="C66" s="4" t="s">
        <v>39</v>
      </c>
      <c r="D66" s="4" t="s">
        <v>131</v>
      </c>
      <c r="E66" s="5">
        <v>7.94</v>
      </c>
    </row>
    <row r="67" spans="2:5" s="4" customFormat="1" x14ac:dyDescent="0.3">
      <c r="B67" s="4" t="s">
        <v>132</v>
      </c>
      <c r="C67" s="4" t="s">
        <v>39</v>
      </c>
      <c r="D67" s="4" t="s">
        <v>133</v>
      </c>
      <c r="E67" s="5">
        <v>7.94</v>
      </c>
    </row>
    <row r="68" spans="2:5" x14ac:dyDescent="0.3">
      <c r="B68" t="s">
        <v>134</v>
      </c>
      <c r="C68" t="s">
        <v>107</v>
      </c>
      <c r="D68" t="s">
        <v>135</v>
      </c>
      <c r="E68" s="3">
        <v>194.39</v>
      </c>
    </row>
    <row r="69" spans="2:5" x14ac:dyDescent="0.3">
      <c r="B69" t="s">
        <v>136</v>
      </c>
      <c r="C69" t="s">
        <v>107</v>
      </c>
      <c r="D69" t="s">
        <v>137</v>
      </c>
      <c r="E69" s="3">
        <v>194.39</v>
      </c>
    </row>
    <row r="70" spans="2:5" x14ac:dyDescent="0.3">
      <c r="B70" t="s">
        <v>138</v>
      </c>
      <c r="C70" t="s">
        <v>107</v>
      </c>
      <c r="D70" t="s">
        <v>139</v>
      </c>
      <c r="E70" s="3">
        <v>194.39</v>
      </c>
    </row>
    <row r="71" spans="2:5" x14ac:dyDescent="0.3">
      <c r="B71" t="s">
        <v>140</v>
      </c>
      <c r="C71" t="s">
        <v>107</v>
      </c>
      <c r="D71" t="s">
        <v>141</v>
      </c>
      <c r="E71" s="3">
        <v>194.39</v>
      </c>
    </row>
    <row r="72" spans="2:5" x14ac:dyDescent="0.3">
      <c r="B72" t="s">
        <v>142</v>
      </c>
      <c r="C72" t="s">
        <v>39</v>
      </c>
      <c r="D72" t="s">
        <v>143</v>
      </c>
      <c r="E72" s="3">
        <v>123.52</v>
      </c>
    </row>
    <row r="73" spans="2:5" x14ac:dyDescent="0.3">
      <c r="B73" t="s">
        <v>144</v>
      </c>
      <c r="C73" t="s">
        <v>39</v>
      </c>
      <c r="D73" t="s">
        <v>145</v>
      </c>
      <c r="E73" s="3">
        <v>54.46</v>
      </c>
    </row>
    <row r="74" spans="2:5" x14ac:dyDescent="0.3">
      <c r="B74" t="s">
        <v>146</v>
      </c>
      <c r="C74" t="s">
        <v>39</v>
      </c>
      <c r="D74" t="s">
        <v>147</v>
      </c>
      <c r="E74" s="3">
        <v>130.84</v>
      </c>
    </row>
    <row r="75" spans="2:5" x14ac:dyDescent="0.3">
      <c r="B75" t="s">
        <v>148</v>
      </c>
      <c r="C75" t="s">
        <v>39</v>
      </c>
      <c r="D75" t="s">
        <v>149</v>
      </c>
      <c r="E75" s="3">
        <v>7.89</v>
      </c>
    </row>
    <row r="76" spans="2:5" x14ac:dyDescent="0.3">
      <c r="B76" t="s">
        <v>150</v>
      </c>
      <c r="C76" t="s">
        <v>1</v>
      </c>
      <c r="D76" t="s">
        <v>151</v>
      </c>
      <c r="E76" s="3">
        <v>27.96</v>
      </c>
    </row>
    <row r="77" spans="2:5" x14ac:dyDescent="0.3">
      <c r="B77" t="s">
        <v>152</v>
      </c>
      <c r="C77" t="s">
        <v>1</v>
      </c>
      <c r="D77" t="s">
        <v>153</v>
      </c>
      <c r="E77" s="3">
        <v>32.03</v>
      </c>
    </row>
    <row r="78" spans="2:5" x14ac:dyDescent="0.3">
      <c r="B78" t="s">
        <v>154</v>
      </c>
      <c r="C78" t="s">
        <v>1</v>
      </c>
      <c r="D78" t="s">
        <v>155</v>
      </c>
      <c r="E78" s="3">
        <v>32.03</v>
      </c>
    </row>
    <row r="79" spans="2:5" x14ac:dyDescent="0.3">
      <c r="B79" t="s">
        <v>156</v>
      </c>
      <c r="C79" t="s">
        <v>39</v>
      </c>
      <c r="D79" t="s">
        <v>157</v>
      </c>
      <c r="E79" s="3">
        <v>31.54</v>
      </c>
    </row>
    <row r="80" spans="2:5" x14ac:dyDescent="0.3">
      <c r="B80" t="s">
        <v>158</v>
      </c>
      <c r="C80" t="s">
        <v>39</v>
      </c>
      <c r="D80" t="s">
        <v>159</v>
      </c>
      <c r="E80" s="3">
        <v>85.92</v>
      </c>
    </row>
    <row r="81" spans="2:5" x14ac:dyDescent="0.3">
      <c r="B81" t="s">
        <v>160</v>
      </c>
      <c r="C81" t="s">
        <v>39</v>
      </c>
      <c r="D81" t="s">
        <v>161</v>
      </c>
      <c r="E81" s="3">
        <v>29.33</v>
      </c>
    </row>
    <row r="82" spans="2:5" x14ac:dyDescent="0.3">
      <c r="B82" t="s">
        <v>162</v>
      </c>
      <c r="C82" t="s">
        <v>39</v>
      </c>
      <c r="D82" t="s">
        <v>163</v>
      </c>
      <c r="E82" s="3">
        <v>92.53</v>
      </c>
    </row>
    <row r="83" spans="2:5" x14ac:dyDescent="0.3">
      <c r="B83" t="s">
        <v>164</v>
      </c>
      <c r="C83" t="s">
        <v>39</v>
      </c>
      <c r="D83" t="s">
        <v>165</v>
      </c>
      <c r="E83" s="3">
        <v>192.6</v>
      </c>
    </row>
    <row r="84" spans="2:5" x14ac:dyDescent="0.3">
      <c r="B84" t="s">
        <v>166</v>
      </c>
      <c r="C84" t="s">
        <v>39</v>
      </c>
      <c r="D84" t="s">
        <v>167</v>
      </c>
      <c r="E84" s="3">
        <v>216.43</v>
      </c>
    </row>
    <row r="85" spans="2:5" x14ac:dyDescent="0.3">
      <c r="B85" t="s">
        <v>168</v>
      </c>
      <c r="C85" t="s">
        <v>39</v>
      </c>
      <c r="D85" t="s">
        <v>169</v>
      </c>
      <c r="E85" s="3">
        <v>170.59</v>
      </c>
    </row>
    <row r="86" spans="2:5" x14ac:dyDescent="0.3">
      <c r="B86" t="s">
        <v>170</v>
      </c>
      <c r="C86" t="s">
        <v>39</v>
      </c>
      <c r="D86" t="s">
        <v>171</v>
      </c>
      <c r="E86" s="3">
        <v>81.709999999999994</v>
      </c>
    </row>
    <row r="87" spans="2:5" x14ac:dyDescent="0.3">
      <c r="B87" t="s">
        <v>172</v>
      </c>
      <c r="C87" t="s">
        <v>39</v>
      </c>
      <c r="D87" t="s">
        <v>173</v>
      </c>
      <c r="E87" s="3">
        <v>89.13</v>
      </c>
    </row>
    <row r="88" spans="2:5" x14ac:dyDescent="0.3">
      <c r="B88" t="s">
        <v>174</v>
      </c>
      <c r="C88" t="s">
        <v>39</v>
      </c>
      <c r="D88" t="s">
        <v>175</v>
      </c>
      <c r="E88" s="3">
        <v>93.84</v>
      </c>
    </row>
    <row r="89" spans="2:5" x14ac:dyDescent="0.3">
      <c r="B89" t="s">
        <v>176</v>
      </c>
      <c r="C89" t="s">
        <v>39</v>
      </c>
      <c r="D89" t="s">
        <v>177</v>
      </c>
      <c r="E89" s="3">
        <v>102.89</v>
      </c>
    </row>
    <row r="90" spans="2:5" x14ac:dyDescent="0.3">
      <c r="B90" t="s">
        <v>178</v>
      </c>
      <c r="C90" t="s">
        <v>39</v>
      </c>
      <c r="D90" t="s">
        <v>179</v>
      </c>
      <c r="E90" s="3">
        <v>153.94</v>
      </c>
    </row>
    <row r="91" spans="2:5" x14ac:dyDescent="0.3">
      <c r="B91" t="s">
        <v>180</v>
      </c>
      <c r="C91" t="s">
        <v>39</v>
      </c>
      <c r="D91" t="s">
        <v>181</v>
      </c>
      <c r="E91" s="3">
        <v>191</v>
      </c>
    </row>
    <row r="92" spans="2:5" x14ac:dyDescent="0.3">
      <c r="B92" t="s">
        <v>182</v>
      </c>
      <c r="C92" t="s">
        <v>39</v>
      </c>
      <c r="D92" t="s">
        <v>183</v>
      </c>
      <c r="E92" s="3">
        <v>11.59</v>
      </c>
    </row>
    <row r="93" spans="2:5" x14ac:dyDescent="0.3">
      <c r="B93" t="s">
        <v>184</v>
      </c>
      <c r="C93" t="s">
        <v>39</v>
      </c>
      <c r="D93" t="s">
        <v>185</v>
      </c>
      <c r="E93" s="3">
        <v>45.48</v>
      </c>
    </row>
    <row r="94" spans="2:5" x14ac:dyDescent="0.3">
      <c r="B94" t="s">
        <v>186</v>
      </c>
      <c r="C94" t="s">
        <v>1</v>
      </c>
      <c r="D94" t="s">
        <v>187</v>
      </c>
      <c r="E94" s="3">
        <f>28.52*1.02</f>
        <v>29.090399999999999</v>
      </c>
    </row>
    <row r="95" spans="2:5" x14ac:dyDescent="0.3">
      <c r="B95" t="s">
        <v>188</v>
      </c>
      <c r="C95" t="s">
        <v>39</v>
      </c>
      <c r="D95" t="s">
        <v>189</v>
      </c>
      <c r="E95" s="3">
        <v>19.66</v>
      </c>
    </row>
    <row r="96" spans="2:5" x14ac:dyDescent="0.3">
      <c r="B96" t="s">
        <v>190</v>
      </c>
      <c r="C96" t="s">
        <v>39</v>
      </c>
      <c r="D96" t="s">
        <v>191</v>
      </c>
      <c r="E96" s="3">
        <v>89.13</v>
      </c>
    </row>
    <row r="97" spans="2:5" x14ac:dyDescent="0.3">
      <c r="B97" t="s">
        <v>192</v>
      </c>
      <c r="C97" t="s">
        <v>39</v>
      </c>
      <c r="D97" t="s">
        <v>193</v>
      </c>
      <c r="E97" s="3">
        <v>81.709999999999994</v>
      </c>
    </row>
    <row r="98" spans="2:5" x14ac:dyDescent="0.3">
      <c r="B98" t="s">
        <v>194</v>
      </c>
      <c r="C98" t="s">
        <v>39</v>
      </c>
      <c r="D98" t="s">
        <v>195</v>
      </c>
      <c r="E98" s="3">
        <v>102.89</v>
      </c>
    </row>
    <row r="99" spans="2:5" x14ac:dyDescent="0.3">
      <c r="B99" t="s">
        <v>196</v>
      </c>
      <c r="C99" t="s">
        <v>39</v>
      </c>
      <c r="D99" t="s">
        <v>197</v>
      </c>
      <c r="E99" s="3">
        <v>93.84</v>
      </c>
    </row>
    <row r="100" spans="2:5" x14ac:dyDescent="0.3">
      <c r="B100" t="s">
        <v>198</v>
      </c>
      <c r="C100" t="s">
        <v>39</v>
      </c>
      <c r="D100" t="s">
        <v>197</v>
      </c>
      <c r="E100" s="3">
        <v>93.84</v>
      </c>
    </row>
    <row r="101" spans="2:5" x14ac:dyDescent="0.3">
      <c r="B101" t="s">
        <v>199</v>
      </c>
      <c r="C101" t="s">
        <v>1</v>
      </c>
      <c r="D101" t="s">
        <v>200</v>
      </c>
      <c r="E101" s="3">
        <v>40.03</v>
      </c>
    </row>
    <row r="102" spans="2:5" x14ac:dyDescent="0.3">
      <c r="B102" t="s">
        <v>201</v>
      </c>
      <c r="C102" t="s">
        <v>1</v>
      </c>
      <c r="D102" t="s">
        <v>202</v>
      </c>
      <c r="E102" s="3">
        <v>39.520000000000003</v>
      </c>
    </row>
    <row r="103" spans="2:5" x14ac:dyDescent="0.3">
      <c r="B103" t="s">
        <v>203</v>
      </c>
      <c r="C103" t="s">
        <v>1</v>
      </c>
      <c r="D103" t="s">
        <v>204</v>
      </c>
      <c r="E103" s="3">
        <v>40.56</v>
      </c>
    </row>
    <row r="104" spans="2:5" x14ac:dyDescent="0.3">
      <c r="B104" t="s">
        <v>205</v>
      </c>
      <c r="C104" t="s">
        <v>1</v>
      </c>
      <c r="D104" t="s">
        <v>206</v>
      </c>
      <c r="E104" s="3">
        <v>35.950000000000003</v>
      </c>
    </row>
    <row r="105" spans="2:5" x14ac:dyDescent="0.3">
      <c r="B105" t="s">
        <v>207</v>
      </c>
      <c r="C105" t="s">
        <v>1</v>
      </c>
      <c r="D105" t="s">
        <v>208</v>
      </c>
      <c r="E105" s="3">
        <v>35.950000000000003</v>
      </c>
    </row>
    <row r="106" spans="2:5" x14ac:dyDescent="0.3">
      <c r="B106" t="s">
        <v>209</v>
      </c>
      <c r="C106" t="s">
        <v>39</v>
      </c>
      <c r="D106" t="s">
        <v>210</v>
      </c>
      <c r="E106" s="3">
        <v>103.39</v>
      </c>
    </row>
    <row r="107" spans="2:5" x14ac:dyDescent="0.3">
      <c r="B107" t="s">
        <v>211</v>
      </c>
      <c r="C107" t="s">
        <v>39</v>
      </c>
      <c r="D107" t="s">
        <v>212</v>
      </c>
      <c r="E107" s="3">
        <v>145.66</v>
      </c>
    </row>
    <row r="108" spans="2:5" x14ac:dyDescent="0.3">
      <c r="B108" t="s">
        <v>213</v>
      </c>
      <c r="C108" t="s">
        <v>39</v>
      </c>
      <c r="D108" t="s">
        <v>214</v>
      </c>
      <c r="E108" s="3">
        <v>89.39</v>
      </c>
    </row>
    <row r="109" spans="2:5" x14ac:dyDescent="0.3">
      <c r="B109" t="s">
        <v>215</v>
      </c>
      <c r="C109" t="s">
        <v>1</v>
      </c>
      <c r="D109" t="s">
        <v>202</v>
      </c>
      <c r="E109" s="3">
        <v>39.520000000000003</v>
      </c>
    </row>
    <row r="110" spans="2:5" x14ac:dyDescent="0.3">
      <c r="B110" t="s">
        <v>216</v>
      </c>
      <c r="C110" t="s">
        <v>1</v>
      </c>
      <c r="D110" t="s">
        <v>217</v>
      </c>
      <c r="E110" s="3">
        <v>112.58</v>
      </c>
    </row>
    <row r="111" spans="2:5" x14ac:dyDescent="0.3">
      <c r="B111" t="s">
        <v>218</v>
      </c>
      <c r="C111" t="s">
        <v>1</v>
      </c>
      <c r="D111" t="s">
        <v>219</v>
      </c>
      <c r="E111" s="3">
        <v>112.58</v>
      </c>
    </row>
    <row r="112" spans="2:5" x14ac:dyDescent="0.3">
      <c r="B112" t="s">
        <v>220</v>
      </c>
      <c r="C112" t="s">
        <v>1</v>
      </c>
      <c r="D112" t="s">
        <v>221</v>
      </c>
      <c r="E112" s="3">
        <v>95.89</v>
      </c>
    </row>
    <row r="113" spans="2:5" x14ac:dyDescent="0.3">
      <c r="B113" t="s">
        <v>222</v>
      </c>
      <c r="C113" t="s">
        <v>1</v>
      </c>
      <c r="D113" t="s">
        <v>223</v>
      </c>
      <c r="E113" s="3">
        <v>25.42</v>
      </c>
    </row>
    <row r="114" spans="2:5" x14ac:dyDescent="0.3">
      <c r="B114" t="s">
        <v>224</v>
      </c>
      <c r="C114" t="s">
        <v>1</v>
      </c>
      <c r="D114" t="s">
        <v>225</v>
      </c>
      <c r="E114" s="3">
        <v>10.79</v>
      </c>
    </row>
    <row r="115" spans="2:5" x14ac:dyDescent="0.3">
      <c r="B115" t="s">
        <v>226</v>
      </c>
      <c r="C115" t="s">
        <v>1</v>
      </c>
      <c r="D115" t="s">
        <v>227</v>
      </c>
      <c r="E115" s="3">
        <v>12.29</v>
      </c>
    </row>
    <row r="116" spans="2:5" x14ac:dyDescent="0.3">
      <c r="B116" t="s">
        <v>228</v>
      </c>
      <c r="C116" t="s">
        <v>1</v>
      </c>
      <c r="D116" t="s">
        <v>229</v>
      </c>
      <c r="E116" s="3">
        <v>11</v>
      </c>
    </row>
    <row r="117" spans="2:5" x14ac:dyDescent="0.3">
      <c r="B117" t="s">
        <v>230</v>
      </c>
      <c r="C117" t="s">
        <v>1</v>
      </c>
      <c r="D117" t="s">
        <v>231</v>
      </c>
      <c r="E117" s="3">
        <v>26</v>
      </c>
    </row>
    <row r="118" spans="2:5" x14ac:dyDescent="0.3">
      <c r="B118" t="s">
        <v>232</v>
      </c>
      <c r="C118" t="s">
        <v>1</v>
      </c>
      <c r="D118" t="s">
        <v>233</v>
      </c>
      <c r="E118" s="3">
        <v>19.66</v>
      </c>
    </row>
    <row r="119" spans="2:5" x14ac:dyDescent="0.3">
      <c r="B119" t="s">
        <v>234</v>
      </c>
      <c r="C119" t="s">
        <v>1</v>
      </c>
      <c r="D119" t="s">
        <v>235</v>
      </c>
      <c r="E119" s="3">
        <v>20.32</v>
      </c>
    </row>
    <row r="120" spans="2:5" x14ac:dyDescent="0.3">
      <c r="B120" t="s">
        <v>236</v>
      </c>
      <c r="C120" t="s">
        <v>1</v>
      </c>
      <c r="D120" t="s">
        <v>237</v>
      </c>
      <c r="E120" s="3">
        <v>19.66</v>
      </c>
    </row>
  </sheetData>
  <autoFilter ref="B2:E120" xr:uid="{7DA4A2E7-A127-4324-AE3E-4ABFD85B9B5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2864ABBD36941BCD571CEBA7014A3" ma:contentTypeVersion="12" ma:contentTypeDescription="Create a new document." ma:contentTypeScope="" ma:versionID="61c7b3b8880092867559f9b4bba1a68c">
  <xsd:schema xmlns:xsd="http://www.w3.org/2001/XMLSchema" xmlns:xs="http://www.w3.org/2001/XMLSchema" xmlns:p="http://schemas.microsoft.com/office/2006/metadata/properties" xmlns:ns2="e9fbd040-a4f1-4114-aad4-85bb3a4509fc" xmlns:ns3="94b40b10-b769-4bd1-b271-ba7bef2866e7" targetNamespace="http://schemas.microsoft.com/office/2006/metadata/properties" ma:root="true" ma:fieldsID="23b854d3b4d7815b832a4f9e3d92c8bb" ns2:_="" ns3:_="">
    <xsd:import namespace="e9fbd040-a4f1-4114-aad4-85bb3a4509fc"/>
    <xsd:import namespace="94b40b10-b769-4bd1-b271-ba7bef2866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bd040-a4f1-4114-aad4-85bb3a4509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240ec5d-1591-4b86-b100-93611f7e8d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40b10-b769-4bd1-b271-ba7bef2866e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8ab5b0-0799-465e-a1e2-debff39ace75}" ma:internalName="TaxCatchAll" ma:showField="CatchAllData" ma:web="94b40b10-b769-4bd1-b271-ba7bef2866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b40b10-b769-4bd1-b271-ba7bef2866e7" xsi:nil="true"/>
    <lcf76f155ced4ddcb4097134ff3c332f xmlns="e9fbd040-a4f1-4114-aad4-85bb3a4509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8E7D15-8DD3-46C9-A7A9-001FB530BD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364481-241E-44D5-9468-C837DAA1F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bd040-a4f1-4114-aad4-85bb3a4509fc"/>
    <ds:schemaRef ds:uri="94b40b10-b769-4bd1-b271-ba7bef286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7FEECD-1076-44AB-B329-F112EBBF236B}">
  <ds:schemaRefs>
    <ds:schemaRef ds:uri="http://schemas.microsoft.com/office/2006/metadata/properties"/>
    <ds:schemaRef ds:uri="http://schemas.microsoft.com/office/infopath/2007/PartnerControls"/>
    <ds:schemaRef ds:uri="94b40b10-b769-4bd1-b271-ba7bef2866e7"/>
    <ds:schemaRef ds:uri="e9fbd040-a4f1-4114-aad4-85bb3a4509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Cardon</dc:creator>
  <cp:lastModifiedBy>Eline Van Broekhoven</cp:lastModifiedBy>
  <dcterms:created xsi:type="dcterms:W3CDTF">2026-05-28T11:52:25Z</dcterms:created>
  <dcterms:modified xsi:type="dcterms:W3CDTF">2026-10-13T11:03:55Z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0x010100A052864ABBD36941BCD571CEBA7014A3</vt:lpwstr>
  </property>
</Properties>
</file>